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O:\Marketing\CORPMKTG\CORPMKTG\Public\Amber Zickefoose\1 - PENDING\TASKS - Open\E-Links\Port Prof Prog\"/>
    </mc:Choice>
  </mc:AlternateContent>
  <xr:revisionPtr revIDLastSave="0" documentId="8_{72785A81-8982-4660-AF58-F3BBBFD11244}" xr6:coauthVersionLast="36" xr6:coauthVersionMax="36" xr10:uidLastSave="{00000000-0000-0000-0000-000000000000}"/>
  <bookViews>
    <workbookView xWindow="0" yWindow="0" windowWidth="20520" windowHeight="1065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3" i="1" l="1"/>
  <c r="E43" i="1"/>
  <c r="F42" i="1"/>
  <c r="E42" i="1"/>
  <c r="F41" i="1"/>
  <c r="E41" i="1"/>
  <c r="G41" i="1" s="1"/>
  <c r="F40" i="1"/>
  <c r="E40" i="1"/>
  <c r="F39" i="1"/>
  <c r="E39" i="1"/>
  <c r="G39" i="1" s="1"/>
  <c r="H39" i="1" s="1"/>
  <c r="F38" i="1"/>
  <c r="E38" i="1"/>
  <c r="F37" i="1"/>
  <c r="E37" i="1"/>
  <c r="G37" i="1" s="1"/>
  <c r="H37" i="1" s="1"/>
  <c r="F36" i="1"/>
  <c r="E36" i="1"/>
  <c r="G31" i="1"/>
  <c r="G28" i="1"/>
  <c r="G27" i="1"/>
  <c r="F61" i="1" s="1"/>
  <c r="G43" i="1" l="1"/>
  <c r="H43" i="1" s="1"/>
  <c r="G29" i="1"/>
  <c r="G30" i="1" s="1"/>
  <c r="G36" i="1"/>
  <c r="H36" i="1" s="1"/>
  <c r="G38" i="1"/>
  <c r="H38" i="1" s="1"/>
  <c r="G40" i="1"/>
  <c r="H40" i="1" s="1"/>
  <c r="G42" i="1"/>
  <c r="H42" i="1" s="1"/>
  <c r="H61" i="1"/>
  <c r="H41" i="1"/>
  <c r="H56" i="1" l="1"/>
  <c r="D49" i="1"/>
  <c r="H60" i="1" s="1"/>
  <c r="D46" i="1"/>
  <c r="F60" i="1" s="1"/>
  <c r="D47" i="1"/>
  <c r="D48" i="1"/>
</calcChain>
</file>

<file path=xl/sharedStrings.xml><?xml version="1.0" encoding="utf-8"?>
<sst xmlns="http://schemas.openxmlformats.org/spreadsheetml/2006/main" count="54" uniqueCount="52">
  <si>
    <t>Enterprise Holdings Business Value Calculator</t>
  </si>
  <si>
    <t>Value Driver</t>
  </si>
  <si>
    <t>Mileage Reimbursement Alternative</t>
  </si>
  <si>
    <t>Short Description</t>
  </si>
  <si>
    <t>A Network of over 6,500 local market rental locations help drive savings in an overlooked expense category, one that can be a top 5 expense for most companies.</t>
  </si>
  <si>
    <t>Assumptions / Extra Calculations / Sources / Comments</t>
  </si>
  <si>
    <t>Explanation</t>
  </si>
  <si>
    <t xml:space="preserve">While many companies travel patterns reflect a defined need for ground transportaiton aligned with air travel, in many cases there is an organizational need to reimburse employees for travel when using personal vehicles. In these instances it is not uncommon to follow the IRS recommendations on mileage reimbursement, currently $0.545/mile when compensating employees for this expense. In many reviewed cases this expense can be significantly greater than a defined car rental program yet has historically been viewed as a "sunk cost" or an area with limited controls. </t>
  </si>
  <si>
    <t>Cost Factors</t>
  </si>
  <si>
    <t>Current State</t>
  </si>
  <si>
    <t>Rental Summary</t>
  </si>
  <si>
    <t>Reimbursement Summary</t>
  </si>
  <si>
    <t>Total Miles Driven</t>
  </si>
  <si>
    <t>Rental Days</t>
  </si>
  <si>
    <t>Reimbursment Rate</t>
  </si>
  <si>
    <t>Average Miles Per Day</t>
  </si>
  <si>
    <t>Total Expense</t>
  </si>
  <si>
    <t>Total After Tax Charges</t>
  </si>
  <si>
    <t>Average Gas Price</t>
  </si>
  <si>
    <t>Estimated Fuel Expense</t>
  </si>
  <si>
    <t>Analysis</t>
  </si>
  <si>
    <t xml:space="preserve">Total Expense - Mileage Reimbursement </t>
  </si>
  <si>
    <t xml:space="preserve">Total Expense - Existing Car Rental </t>
  </si>
  <si>
    <t>Cost Avoidance</t>
  </si>
  <si>
    <t>% Savings vs. Reimbursement</t>
  </si>
  <si>
    <t>Enterprise True Cost Per Mile</t>
  </si>
  <si>
    <t>Transformed State</t>
  </si>
  <si>
    <t xml:space="preserve">Total Reimbursed Miles </t>
  </si>
  <si>
    <t>Miles Driven Per Day</t>
  </si>
  <si>
    <t>Reimbursement Rate</t>
  </si>
  <si>
    <t>Enterprise CPM</t>
  </si>
  <si>
    <t>Reimbursement Expense</t>
  </si>
  <si>
    <t xml:space="preserve">Cost Savings $ (12 mo) </t>
  </si>
  <si>
    <t xml:space="preserve">  Cost Savings (%) (12 mo)</t>
  </si>
  <si>
    <t xml:space="preserve">Car Rental Variables </t>
  </si>
  <si>
    <t>Enterprise Rate</t>
  </si>
  <si>
    <t xml:space="preserve">Tax </t>
  </si>
  <si>
    <t>MPG</t>
  </si>
  <si>
    <t>Gas Price</t>
  </si>
  <si>
    <t>Estimated Savings by % of Actual Mileage Moved</t>
  </si>
  <si>
    <t>10% moved</t>
  </si>
  <si>
    <t>20% moved</t>
  </si>
  <si>
    <t>30% moved</t>
  </si>
  <si>
    <t>40% moved</t>
  </si>
  <si>
    <t>Enterprise Holdings Impact Summary</t>
  </si>
  <si>
    <t>By viewing mileage reimbursement as a controllable expense and leveraging the strength of the Enterprise Rent A Car brand we are able to help accounts positivly impact cost savings and cost avoidance.</t>
  </si>
  <si>
    <t>Benefits</t>
  </si>
  <si>
    <t xml:space="preserve">Existing Cost Avoidance - Actual </t>
  </si>
  <si>
    <t>Conservative</t>
  </si>
  <si>
    <t>Likely</t>
  </si>
  <si>
    <t xml:space="preserve">Savings Opportunity </t>
  </si>
  <si>
    <t>Cost of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</si>
</sst>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000_);_(&quot;$&quot;* \(#,##0.000\);_(&quot;$&quot;* &quot;-&quot;??_);_(@_)"/>
    <numFmt numFmtId="166" formatCode="_(&quot;$&quot;* #,##0_);_(&quot;$&quot;* \(#,##0\);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sz val="10"/>
      <color theme="1"/>
      <name val="Calibri"/>
      <family val="2"/>
      <scheme val="minor"/>
    </font>
    <font>
      <b/>
      <sz val="14"/>
      <color theme="0"/>
      <name val="Calibri"/>
      <family val="2"/>
      <scheme val="minor"/>
    </font>
    <font>
      <b/>
      <sz val="12"/>
      <color theme="1"/>
      <name val="Calibri"/>
      <family val="2"/>
      <scheme val="minor"/>
    </font>
    <font>
      <sz val="12"/>
      <color indexed="8"/>
      <name val="Calibri"/>
      <family val="2"/>
      <scheme val="minor"/>
    </font>
  </fonts>
  <fills count="8">
    <fill>
      <patternFill patternType="none"/>
    </fill>
    <fill>
      <patternFill patternType="gray125"/>
    </fill>
    <fill>
      <patternFill patternType="solid">
        <fgColor rgb="FF5383AC"/>
        <bgColor indexed="64"/>
      </patternFill>
    </fill>
    <fill>
      <patternFill patternType="solid">
        <fgColor rgb="FFF8A61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103">
    <xf numFmtId="0" fontId="0" fillId="0" borderId="0" xfId="0"/>
    <xf numFmtId="0" fontId="0" fillId="2" borderId="0" xfId="0" applyFont="1" applyFill="1"/>
    <xf numFmtId="0" fontId="4" fillId="2" borderId="0" xfId="0" applyFont="1" applyFill="1" applyAlignment="1">
      <alignment horizontal="left" vertical="center"/>
    </xf>
    <xf numFmtId="0" fontId="5" fillId="2" borderId="0" xfId="0" applyFont="1" applyFill="1"/>
    <xf numFmtId="0" fontId="5" fillId="0" borderId="0" xfId="0" applyFont="1"/>
    <xf numFmtId="0" fontId="1" fillId="3" borderId="0" xfId="0" applyFont="1" applyFill="1"/>
    <xf numFmtId="0" fontId="1" fillId="0" borderId="0" xfId="0" applyFont="1"/>
    <xf numFmtId="0" fontId="1" fillId="4" borderId="0" xfId="4" applyFont="1" applyFill="1"/>
    <xf numFmtId="0" fontId="1" fillId="4" borderId="0" xfId="4" applyFont="1" applyFill="1" applyBorder="1"/>
    <xf numFmtId="0" fontId="2" fillId="4" borderId="0" xfId="4" applyFont="1" applyFill="1" applyBorder="1"/>
    <xf numFmtId="0" fontId="1" fillId="4" borderId="0" xfId="0" applyFont="1" applyFill="1" applyBorder="1"/>
    <xf numFmtId="0" fontId="1" fillId="4" borderId="0" xfId="0" applyFont="1" applyFill="1"/>
    <xf numFmtId="0" fontId="1" fillId="4" borderId="1" xfId="4" applyFont="1" applyFill="1" applyBorder="1"/>
    <xf numFmtId="0" fontId="2" fillId="4" borderId="2" xfId="4" applyFont="1" applyFill="1" applyBorder="1"/>
    <xf numFmtId="0" fontId="1" fillId="4" borderId="2" xfId="4" applyFont="1" applyFill="1" applyBorder="1"/>
    <xf numFmtId="0" fontId="1" fillId="4" borderId="2" xfId="0" applyFont="1" applyFill="1" applyBorder="1"/>
    <xf numFmtId="0" fontId="1" fillId="4" borderId="3" xfId="0" applyFont="1" applyFill="1" applyBorder="1"/>
    <xf numFmtId="0" fontId="2" fillId="4" borderId="0" xfId="4" applyFont="1" applyFill="1"/>
    <xf numFmtId="0" fontId="2" fillId="4" borderId="4" xfId="4" applyFont="1" applyFill="1" applyBorder="1"/>
    <xf numFmtId="0" fontId="6" fillId="2" borderId="0" xfId="4" applyFont="1" applyFill="1" applyBorder="1"/>
    <xf numFmtId="0" fontId="1" fillId="4" borderId="5" xfId="0" applyFont="1" applyFill="1" applyBorder="1"/>
    <xf numFmtId="0" fontId="1" fillId="4" borderId="4" xfId="4" applyFont="1" applyFill="1" applyBorder="1"/>
    <xf numFmtId="0" fontId="1" fillId="4" borderId="5" xfId="4" applyFont="1" applyFill="1" applyBorder="1"/>
    <xf numFmtId="0" fontId="2" fillId="5" borderId="0" xfId="0" applyFont="1" applyFill="1"/>
    <xf numFmtId="0" fontId="1" fillId="5" borderId="0" xfId="0" applyFont="1" applyFill="1"/>
    <xf numFmtId="0" fontId="1" fillId="4" borderId="0" xfId="4" applyFont="1" applyFill="1" applyBorder="1" applyAlignment="1">
      <alignment horizontal="left"/>
    </xf>
    <xf numFmtId="0" fontId="2" fillId="0" borderId="0" xfId="0" applyFont="1"/>
    <xf numFmtId="0" fontId="0" fillId="4" borderId="0" xfId="0" applyFill="1" applyAlignment="1"/>
    <xf numFmtId="0" fontId="0" fillId="4" borderId="4" xfId="0" applyFill="1" applyBorder="1" applyAlignment="1"/>
    <xf numFmtId="0" fontId="0" fillId="4" borderId="0" xfId="0" applyFill="1" applyBorder="1" applyAlignment="1">
      <alignment vertical="top"/>
    </xf>
    <xf numFmtId="0" fontId="0" fillId="4" borderId="0" xfId="0" applyFill="1" applyBorder="1" applyAlignment="1"/>
    <xf numFmtId="0" fontId="0" fillId="4" borderId="5" xfId="0" applyFill="1" applyBorder="1" applyAlignment="1"/>
    <xf numFmtId="0" fontId="0" fillId="0" borderId="0" xfId="0" applyAlignment="1">
      <alignment vertical="top"/>
    </xf>
    <xf numFmtId="0" fontId="0" fillId="0" borderId="0" xfId="0" applyAlignment="1"/>
    <xf numFmtId="0" fontId="0" fillId="4" borderId="0" xfId="0" applyFill="1"/>
    <xf numFmtId="0" fontId="0" fillId="4" borderId="4" xfId="0" applyFill="1" applyBorder="1"/>
    <xf numFmtId="0" fontId="7" fillId="4" borderId="0" xfId="0" applyFont="1" applyFill="1" applyBorder="1" applyAlignment="1">
      <alignment vertical="top"/>
    </xf>
    <xf numFmtId="0" fontId="0" fillId="4" borderId="0" xfId="0" applyFill="1" applyBorder="1"/>
    <xf numFmtId="0" fontId="0" fillId="4" borderId="5" xfId="0" applyFill="1" applyBorder="1"/>
    <xf numFmtId="164" fontId="0" fillId="6" borderId="10" xfId="1" applyNumberFormat="1" applyFont="1" applyFill="1" applyBorder="1" applyAlignment="1">
      <alignment horizontal="center" vertical="top"/>
    </xf>
    <xf numFmtId="164" fontId="0" fillId="6" borderId="10" xfId="1" applyNumberFormat="1" applyFont="1" applyFill="1" applyBorder="1" applyAlignment="1"/>
    <xf numFmtId="0" fontId="0" fillId="6" borderId="10" xfId="0" applyFill="1" applyBorder="1" applyAlignment="1"/>
    <xf numFmtId="0" fontId="0" fillId="4" borderId="10" xfId="0" applyFill="1" applyBorder="1" applyAlignment="1"/>
    <xf numFmtId="165" fontId="0" fillId="6" borderId="10" xfId="2" applyNumberFormat="1" applyFont="1" applyFill="1" applyBorder="1" applyAlignment="1"/>
    <xf numFmtId="1" fontId="0" fillId="6" borderId="10" xfId="0" applyNumberFormat="1" applyFill="1" applyBorder="1" applyAlignment="1"/>
    <xf numFmtId="166" fontId="0" fillId="6" borderId="10" xfId="2" applyNumberFormat="1" applyFont="1" applyFill="1" applyBorder="1" applyAlignment="1"/>
    <xf numFmtId="44" fontId="0" fillId="6" borderId="10" xfId="2" applyFont="1" applyFill="1" applyBorder="1" applyAlignment="1"/>
    <xf numFmtId="0" fontId="7" fillId="4" borderId="0" xfId="0" applyFont="1" applyFill="1" applyBorder="1"/>
    <xf numFmtId="166" fontId="0" fillId="6" borderId="10" xfId="2" applyNumberFormat="1" applyFont="1" applyFill="1" applyBorder="1"/>
    <xf numFmtId="9" fontId="0" fillId="6" borderId="10" xfId="3" applyFont="1" applyFill="1" applyBorder="1"/>
    <xf numFmtId="165" fontId="0" fillId="6" borderId="10" xfId="2" applyNumberFormat="1" applyFont="1" applyFill="1" applyBorder="1"/>
    <xf numFmtId="0" fontId="0" fillId="4" borderId="10" xfId="0" applyFill="1" applyBorder="1" applyAlignment="1">
      <alignment horizontal="center" vertical="top" wrapText="1"/>
    </xf>
    <xf numFmtId="0" fontId="0" fillId="6" borderId="10" xfId="0" applyFill="1" applyBorder="1"/>
    <xf numFmtId="44" fontId="0" fillId="6" borderId="10" xfId="0" applyNumberFormat="1" applyFill="1" applyBorder="1"/>
    <xf numFmtId="0" fontId="0" fillId="4" borderId="10" xfId="0" applyFill="1" applyBorder="1"/>
    <xf numFmtId="0" fontId="0" fillId="0" borderId="0" xfId="0" applyBorder="1" applyAlignment="1">
      <alignment vertical="top" wrapText="1"/>
    </xf>
    <xf numFmtId="0" fontId="0" fillId="4" borderId="0" xfId="0" applyFill="1" applyBorder="1" applyAlignment="1">
      <alignment wrapText="1"/>
    </xf>
    <xf numFmtId="0" fontId="8" fillId="4" borderId="10" xfId="0" applyFont="1" applyFill="1" applyBorder="1" applyAlignment="1">
      <alignment horizontal="center"/>
    </xf>
    <xf numFmtId="0" fontId="7" fillId="4" borderId="0" xfId="0" applyFont="1" applyFill="1" applyBorder="1" applyAlignment="1">
      <alignment horizontal="right"/>
    </xf>
    <xf numFmtId="166" fontId="7" fillId="4" borderId="0" xfId="0" applyNumberFormat="1" applyFont="1" applyFill="1" applyBorder="1" applyAlignment="1"/>
    <xf numFmtId="166" fontId="0" fillId="4" borderId="0" xfId="0" applyNumberFormat="1" applyFill="1" applyBorder="1" applyAlignment="1">
      <alignment horizontal="center"/>
    </xf>
    <xf numFmtId="0" fontId="7" fillId="4" borderId="0" xfId="0" applyFont="1" applyFill="1" applyBorder="1" applyAlignment="1">
      <alignment horizontal="center"/>
    </xf>
    <xf numFmtId="9" fontId="0" fillId="6" borderId="10" xfId="0" applyNumberFormat="1" applyFill="1" applyBorder="1" applyAlignment="1">
      <alignment horizontal="center"/>
    </xf>
    <xf numFmtId="0" fontId="0" fillId="4" borderId="0" xfId="0" applyFill="1" applyBorder="1" applyAlignment="1">
      <alignment horizontal="center"/>
    </xf>
    <xf numFmtId="166" fontId="7" fillId="4" borderId="0" xfId="0" applyNumberFormat="1" applyFont="1" applyFill="1" applyBorder="1" applyAlignment="1">
      <alignment horizontal="center"/>
    </xf>
    <xf numFmtId="166" fontId="7" fillId="4" borderId="0" xfId="2" applyNumberFormat="1" applyFont="1" applyFill="1" applyBorder="1" applyAlignment="1">
      <alignment horizontal="center"/>
    </xf>
    <xf numFmtId="0" fontId="0" fillId="4" borderId="19" xfId="0" applyFill="1" applyBorder="1"/>
    <xf numFmtId="0" fontId="0" fillId="4" borderId="20" xfId="0" applyFill="1" applyBorder="1"/>
    <xf numFmtId="44" fontId="0" fillId="4" borderId="20" xfId="0" applyNumberFormat="1" applyFill="1" applyBorder="1"/>
    <xf numFmtId="0" fontId="0" fillId="4" borderId="21" xfId="0" applyFill="1" applyBorder="1"/>
    <xf numFmtId="44" fontId="0" fillId="7" borderId="10" xfId="2" applyFont="1" applyFill="1" applyBorder="1"/>
    <xf numFmtId="9" fontId="0" fillId="7" borderId="10" xfId="0" applyNumberFormat="1" applyFill="1" applyBorder="1"/>
    <xf numFmtId="0" fontId="0" fillId="7" borderId="10" xfId="0" applyFill="1" applyBorder="1"/>
    <xf numFmtId="165" fontId="0" fillId="7" borderId="10" xfId="2" applyNumberFormat="1" applyFont="1" applyFill="1" applyBorder="1"/>
    <xf numFmtId="44" fontId="0" fillId="7" borderId="10" xfId="0" applyNumberFormat="1" applyFill="1" applyBorder="1"/>
    <xf numFmtId="0" fontId="0" fillId="4" borderId="10" xfId="0" applyFill="1" applyBorder="1" applyAlignment="1">
      <alignment horizontal="left" vertical="top"/>
    </xf>
    <xf numFmtId="0" fontId="0" fillId="4" borderId="6" xfId="0" applyFill="1" applyBorder="1" applyAlignment="1">
      <alignment horizontal="left"/>
    </xf>
    <xf numFmtId="0" fontId="0" fillId="4" borderId="8" xfId="0" applyFill="1" applyBorder="1" applyAlignment="1">
      <alignment horizontal="left"/>
    </xf>
    <xf numFmtId="0" fontId="6" fillId="2" borderId="0" xfId="4" applyFont="1" applyFill="1" applyBorder="1" applyAlignment="1">
      <alignment horizontal="left"/>
    </xf>
    <xf numFmtId="0" fontId="1" fillId="4" borderId="6" xfId="4" applyFont="1" applyFill="1" applyBorder="1" applyAlignment="1">
      <alignment horizontal="left" wrapText="1"/>
    </xf>
    <xf numFmtId="0" fontId="1" fillId="4" borderId="7" xfId="4" applyFont="1" applyFill="1" applyBorder="1" applyAlignment="1">
      <alignment horizontal="left" wrapText="1"/>
    </xf>
    <xf numFmtId="0" fontId="1" fillId="4" borderId="8" xfId="4" applyFont="1" applyFill="1" applyBorder="1" applyAlignment="1">
      <alignment horizontal="left" wrapText="1"/>
    </xf>
    <xf numFmtId="0" fontId="3" fillId="2" borderId="9" xfId="4" applyFont="1" applyFill="1" applyBorder="1" applyAlignment="1">
      <alignment horizontal="left" vertical="center" wrapText="1"/>
    </xf>
    <xf numFmtId="0" fontId="3" fillId="2" borderId="0" xfId="4" applyFont="1" applyFill="1" applyBorder="1" applyAlignment="1">
      <alignment horizontal="left" vertical="center" wrapText="1"/>
    </xf>
    <xf numFmtId="0" fontId="0" fillId="4" borderId="6" xfId="0" applyFill="1" applyBorder="1" applyAlignment="1">
      <alignment horizontal="center" vertical="top"/>
    </xf>
    <xf numFmtId="0" fontId="0" fillId="4" borderId="7" xfId="0" applyFill="1" applyBorder="1" applyAlignment="1">
      <alignment horizontal="center" vertical="top"/>
    </xf>
    <xf numFmtId="0" fontId="0" fillId="4" borderId="8" xfId="0" applyFill="1" applyBorder="1" applyAlignment="1">
      <alignment horizontal="center" vertical="top"/>
    </xf>
    <xf numFmtId="0" fontId="0" fillId="4" borderId="6" xfId="0" applyFill="1" applyBorder="1" applyAlignment="1">
      <alignment horizontal="left" vertical="top"/>
    </xf>
    <xf numFmtId="0" fontId="0" fillId="4" borderId="8" xfId="0" applyFill="1" applyBorder="1" applyAlignment="1">
      <alignment horizontal="left" vertical="top"/>
    </xf>
    <xf numFmtId="0" fontId="0" fillId="4" borderId="7" xfId="0" applyFill="1" applyBorder="1" applyAlignment="1">
      <alignment horizontal="left"/>
    </xf>
    <xf numFmtId="0" fontId="0" fillId="0" borderId="0" xfId="0" applyAlignment="1">
      <alignment horizontal="left" vertical="top" wrapText="1"/>
    </xf>
    <xf numFmtId="0" fontId="0" fillId="4" borderId="10" xfId="0" applyFill="1" applyBorder="1" applyAlignment="1">
      <alignment horizontal="center"/>
    </xf>
    <xf numFmtId="164" fontId="0" fillId="7" borderId="10" xfId="1" applyNumberFormat="1" applyFont="1" applyFill="1" applyBorder="1" applyAlignment="1">
      <alignment horizontal="center"/>
    </xf>
    <xf numFmtId="0" fontId="0" fillId="4" borderId="10" xfId="0" applyFill="1" applyBorder="1" applyAlignment="1">
      <alignment horizontal="center" wrapText="1"/>
    </xf>
    <xf numFmtId="0" fontId="2" fillId="4" borderId="0" xfId="4" applyFont="1" applyFill="1" applyBorder="1" applyAlignment="1">
      <alignment horizontal="left" vertical="top" wrapText="1"/>
    </xf>
    <xf numFmtId="0" fontId="3" fillId="2" borderId="11" xfId="4" applyFont="1" applyFill="1" applyBorder="1" applyAlignment="1">
      <alignment horizontal="left" vertical="center" wrapText="1"/>
    </xf>
    <xf numFmtId="0" fontId="3" fillId="2" borderId="12" xfId="4" applyFont="1" applyFill="1" applyBorder="1" applyAlignment="1">
      <alignment horizontal="left" vertical="center" wrapText="1"/>
    </xf>
    <xf numFmtId="0" fontId="3" fillId="2" borderId="13" xfId="4" applyFont="1" applyFill="1" applyBorder="1" applyAlignment="1">
      <alignment horizontal="left" vertical="center" wrapText="1"/>
    </xf>
    <xf numFmtId="0" fontId="3" fillId="2" borderId="14" xfId="4" applyFont="1" applyFill="1" applyBorder="1" applyAlignment="1">
      <alignment horizontal="left" vertical="center" wrapText="1"/>
    </xf>
    <xf numFmtId="0" fontId="3" fillId="2" borderId="15" xfId="4" applyFont="1" applyFill="1" applyBorder="1" applyAlignment="1">
      <alignment horizontal="left" vertical="center" wrapText="1"/>
    </xf>
    <xf numFmtId="0" fontId="3" fillId="2" borderId="16" xfId="4" applyFont="1" applyFill="1" applyBorder="1" applyAlignment="1">
      <alignment horizontal="left" vertical="center" wrapText="1"/>
    </xf>
    <xf numFmtId="0" fontId="3" fillId="2" borderId="17" xfId="4" applyFont="1" applyFill="1" applyBorder="1" applyAlignment="1">
      <alignment horizontal="left" vertical="center" wrapText="1"/>
    </xf>
    <xf numFmtId="0" fontId="3" fillId="2" borderId="18" xfId="4" applyFont="1" applyFill="1" applyBorder="1" applyAlignment="1">
      <alignment horizontal="left" vertical="center" wrapText="1"/>
    </xf>
  </cellXfs>
  <cellStyles count="5">
    <cellStyle name="Comma" xfId="1" builtinId="3"/>
    <cellStyle name="Currency" xfId="2" builtinId="4"/>
    <cellStyle name="Normal" xfId="0" builtinId="0"/>
    <cellStyle name="Normal 2" xfId="4"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3"/>
  <sheetViews>
    <sheetView tabSelected="1" workbookViewId="0">
      <selection activeCell="N3" sqref="N3"/>
    </sheetView>
  </sheetViews>
  <sheetFormatPr defaultColWidth="9.85546875" defaultRowHeight="15" outlineLevelCol="1" x14ac:dyDescent="0.25"/>
  <cols>
    <col min="1" max="1" width="3.5703125" customWidth="1"/>
    <col min="2" max="2" width="4.7109375" customWidth="1"/>
    <col min="3" max="3" width="16.85546875" customWidth="1"/>
    <col min="4" max="4" width="17.5703125" customWidth="1"/>
    <col min="5" max="5" width="13.85546875" customWidth="1"/>
    <col min="6" max="6" width="17.85546875" customWidth="1"/>
    <col min="7" max="7" width="15.140625" customWidth="1"/>
    <col min="8" max="8" width="14.140625" customWidth="1"/>
    <col min="9" max="9" width="6.42578125" customWidth="1"/>
    <col min="10" max="10" width="15.85546875" customWidth="1"/>
    <col min="12" max="13" width="4.140625" customWidth="1"/>
    <col min="14" max="14" width="4.42578125" customWidth="1"/>
    <col min="15" max="24" width="9.85546875" outlineLevel="1"/>
  </cols>
  <sheetData>
    <row r="1" spans="1:22" s="4" customFormat="1" ht="36" customHeight="1" x14ac:dyDescent="0.25">
      <c r="A1" s="1"/>
      <c r="B1" s="2" t="s">
        <v>0</v>
      </c>
      <c r="C1" s="1"/>
      <c r="D1" s="1"/>
      <c r="E1" s="1"/>
      <c r="F1" s="1"/>
      <c r="G1" s="1"/>
      <c r="H1" s="1"/>
      <c r="I1" s="3"/>
      <c r="J1" s="3"/>
      <c r="K1" s="3"/>
      <c r="L1" s="3"/>
      <c r="M1" s="3"/>
    </row>
    <row r="2" spans="1:22" s="6" customFormat="1" ht="7.15" customHeight="1" x14ac:dyDescent="0.25">
      <c r="A2" s="5"/>
      <c r="B2" s="5"/>
      <c r="C2" s="5"/>
      <c r="D2" s="5"/>
      <c r="E2" s="5"/>
      <c r="F2" s="5"/>
      <c r="G2" s="5"/>
      <c r="H2" s="5"/>
      <c r="I2" s="5"/>
      <c r="J2" s="5"/>
      <c r="K2" s="5"/>
      <c r="L2" s="5"/>
      <c r="M2" s="5"/>
    </row>
    <row r="3" spans="1:22" s="6" customFormat="1" ht="11.1" customHeight="1" thickBot="1" x14ac:dyDescent="0.3">
      <c r="A3" s="7"/>
      <c r="B3" s="8"/>
      <c r="C3" s="9"/>
      <c r="D3" s="8"/>
      <c r="E3" s="8"/>
      <c r="F3" s="8"/>
      <c r="G3" s="8"/>
      <c r="H3" s="10"/>
      <c r="I3" s="10"/>
      <c r="J3" s="10"/>
      <c r="K3" s="10"/>
      <c r="L3" s="10"/>
      <c r="M3" s="11"/>
    </row>
    <row r="4" spans="1:22" s="6" customFormat="1" ht="15.75" thickTop="1" x14ac:dyDescent="0.25">
      <c r="A4" s="7"/>
      <c r="B4" s="12"/>
      <c r="C4" s="13"/>
      <c r="D4" s="14"/>
      <c r="E4" s="14"/>
      <c r="F4" s="14"/>
      <c r="G4" s="14"/>
      <c r="H4" s="15"/>
      <c r="I4" s="15"/>
      <c r="J4" s="15"/>
      <c r="K4" s="15"/>
      <c r="L4" s="16"/>
      <c r="M4" s="11"/>
    </row>
    <row r="5" spans="1:22" s="6" customFormat="1" ht="18.75" x14ac:dyDescent="0.3">
      <c r="A5" s="17"/>
      <c r="B5" s="18"/>
      <c r="C5" s="19" t="s">
        <v>1</v>
      </c>
      <c r="D5" s="78" t="s">
        <v>2</v>
      </c>
      <c r="E5" s="78"/>
      <c r="F5" s="78"/>
      <c r="G5" s="78"/>
      <c r="H5" s="78"/>
      <c r="I5" s="78"/>
      <c r="J5" s="78"/>
      <c r="K5" s="78"/>
      <c r="L5" s="20"/>
      <c r="M5" s="11"/>
    </row>
    <row r="6" spans="1:22" s="6" customFormat="1" x14ac:dyDescent="0.25">
      <c r="A6" s="7"/>
      <c r="B6" s="21"/>
      <c r="C6" s="8"/>
      <c r="D6" s="8"/>
      <c r="E6" s="8"/>
      <c r="F6" s="8"/>
      <c r="G6" s="8"/>
      <c r="H6" s="8"/>
      <c r="I6" s="8"/>
      <c r="J6" s="8"/>
      <c r="K6" s="8"/>
      <c r="L6" s="22"/>
      <c r="M6" s="11"/>
    </row>
    <row r="7" spans="1:22" s="6" customFormat="1" ht="29.1" customHeight="1" x14ac:dyDescent="0.25">
      <c r="A7" s="7"/>
      <c r="B7" s="21"/>
      <c r="C7" s="9" t="s">
        <v>3</v>
      </c>
      <c r="D7" s="79" t="s">
        <v>4</v>
      </c>
      <c r="E7" s="80"/>
      <c r="F7" s="80"/>
      <c r="G7" s="80"/>
      <c r="H7" s="80"/>
      <c r="I7" s="80"/>
      <c r="J7" s="80"/>
      <c r="K7" s="81"/>
      <c r="L7" s="22"/>
      <c r="M7" s="11"/>
      <c r="O7" s="23" t="s">
        <v>5</v>
      </c>
      <c r="P7" s="24"/>
      <c r="Q7" s="24"/>
      <c r="R7" s="24"/>
      <c r="S7" s="24"/>
      <c r="T7" s="24"/>
      <c r="U7" s="24"/>
    </row>
    <row r="8" spans="1:22" s="6" customFormat="1" x14ac:dyDescent="0.25">
      <c r="A8" s="7"/>
      <c r="B8" s="21"/>
      <c r="C8" s="9"/>
      <c r="D8" s="25"/>
      <c r="E8" s="25"/>
      <c r="F8" s="25"/>
      <c r="G8" s="25"/>
      <c r="H8" s="25"/>
      <c r="I8" s="25"/>
      <c r="J8" s="25"/>
      <c r="K8" s="25"/>
      <c r="L8" s="22"/>
      <c r="M8" s="11"/>
    </row>
    <row r="9" spans="1:22" s="6" customFormat="1" ht="15" customHeight="1" x14ac:dyDescent="0.25">
      <c r="A9" s="7"/>
      <c r="B9" s="21"/>
      <c r="C9" s="9" t="s">
        <v>6</v>
      </c>
      <c r="D9" s="82" t="s">
        <v>7</v>
      </c>
      <c r="E9" s="83"/>
      <c r="F9" s="83"/>
      <c r="G9" s="83"/>
      <c r="H9" s="83"/>
      <c r="I9" s="83"/>
      <c r="J9" s="83"/>
      <c r="K9" s="83"/>
      <c r="L9" s="22"/>
      <c r="M9" s="11"/>
    </row>
    <row r="10" spans="1:22" s="6" customFormat="1" x14ac:dyDescent="0.25">
      <c r="A10" s="7"/>
      <c r="B10" s="21"/>
      <c r="C10" s="8"/>
      <c r="D10" s="82"/>
      <c r="E10" s="83"/>
      <c r="F10" s="83"/>
      <c r="G10" s="83"/>
      <c r="H10" s="83"/>
      <c r="I10" s="83"/>
      <c r="J10" s="83"/>
      <c r="K10" s="83"/>
      <c r="L10" s="22"/>
      <c r="M10" s="11"/>
    </row>
    <row r="11" spans="1:22" s="6" customFormat="1" ht="38.1" customHeight="1" x14ac:dyDescent="0.25">
      <c r="A11" s="7"/>
      <c r="B11" s="21"/>
      <c r="C11" s="8"/>
      <c r="D11" s="82"/>
      <c r="E11" s="83"/>
      <c r="F11" s="83"/>
      <c r="G11" s="83"/>
      <c r="H11" s="83"/>
      <c r="I11" s="83"/>
      <c r="J11" s="83"/>
      <c r="K11" s="83"/>
      <c r="L11" s="22"/>
      <c r="M11" s="11"/>
    </row>
    <row r="12" spans="1:22" s="6" customFormat="1" x14ac:dyDescent="0.25">
      <c r="A12" s="7"/>
      <c r="B12" s="21"/>
      <c r="C12" s="8"/>
      <c r="D12" s="82"/>
      <c r="E12" s="83"/>
      <c r="F12" s="83"/>
      <c r="G12" s="83"/>
      <c r="H12" s="83"/>
      <c r="I12" s="83"/>
      <c r="J12" s="83"/>
      <c r="K12" s="83"/>
      <c r="L12" s="22"/>
      <c r="M12" s="11"/>
      <c r="O12" s="26"/>
    </row>
    <row r="13" spans="1:22" s="6" customFormat="1" x14ac:dyDescent="0.25">
      <c r="A13" s="7"/>
      <c r="B13" s="21"/>
      <c r="C13" s="8"/>
      <c r="D13" s="8"/>
      <c r="E13" s="8"/>
      <c r="F13" s="8"/>
      <c r="G13" s="8"/>
      <c r="H13" s="8"/>
      <c r="I13" s="8"/>
      <c r="J13" s="8"/>
      <c r="K13" s="8"/>
      <c r="L13" s="22"/>
      <c r="M13" s="10"/>
    </row>
    <row r="14" spans="1:22" s="6" customFormat="1" x14ac:dyDescent="0.25">
      <c r="A14" s="7"/>
      <c r="B14" s="21"/>
      <c r="C14" s="9" t="s">
        <v>8</v>
      </c>
      <c r="D14" s="8"/>
      <c r="E14" s="8"/>
      <c r="F14" s="8"/>
      <c r="G14" s="8"/>
      <c r="H14" s="8"/>
      <c r="I14" s="8"/>
      <c r="J14" s="8"/>
      <c r="K14" s="8"/>
      <c r="L14" s="22"/>
      <c r="M14" s="10"/>
    </row>
    <row r="15" spans="1:22" s="33" customFormat="1" ht="6" customHeight="1" x14ac:dyDescent="0.25">
      <c r="A15" s="27"/>
      <c r="B15" s="28"/>
      <c r="C15" s="29"/>
      <c r="D15" s="29"/>
      <c r="E15" s="29"/>
      <c r="F15" s="29"/>
      <c r="G15" s="29"/>
      <c r="H15" s="29"/>
      <c r="I15" s="29"/>
      <c r="J15" s="30"/>
      <c r="K15" s="30"/>
      <c r="L15" s="31"/>
      <c r="M15" s="27"/>
      <c r="N15" s="32"/>
      <c r="P15" s="6"/>
      <c r="Q15" s="6"/>
      <c r="R15" s="6"/>
      <c r="S15" s="6"/>
      <c r="T15" s="6"/>
      <c r="U15" s="6"/>
      <c r="V15" s="6"/>
    </row>
    <row r="16" spans="1:22" ht="15.75" x14ac:dyDescent="0.25">
      <c r="A16" s="34"/>
      <c r="B16" s="35"/>
      <c r="C16" s="36" t="s">
        <v>9</v>
      </c>
      <c r="D16" s="29"/>
      <c r="E16" s="29"/>
      <c r="F16" s="29"/>
      <c r="G16" s="29"/>
      <c r="H16" s="29"/>
      <c r="I16" s="29"/>
      <c r="J16" s="37"/>
      <c r="K16" s="37"/>
      <c r="L16" s="38"/>
      <c r="M16" s="34"/>
      <c r="N16" s="32"/>
      <c r="P16" s="6"/>
      <c r="Q16" s="6"/>
      <c r="R16" s="6"/>
      <c r="S16" s="6"/>
      <c r="T16" s="6"/>
      <c r="U16" s="6"/>
      <c r="V16" s="6"/>
    </row>
    <row r="17" spans="1:23" x14ac:dyDescent="0.25">
      <c r="A17" s="34"/>
      <c r="B17" s="35"/>
      <c r="C17" s="84" t="s">
        <v>10</v>
      </c>
      <c r="D17" s="85"/>
      <c r="E17" s="86"/>
      <c r="F17" s="84" t="s">
        <v>11</v>
      </c>
      <c r="G17" s="85"/>
      <c r="H17" s="86"/>
      <c r="I17" s="29"/>
      <c r="J17" s="37"/>
      <c r="K17" s="37"/>
      <c r="L17" s="38"/>
      <c r="M17" s="34"/>
      <c r="N17" s="32"/>
      <c r="P17" s="6"/>
      <c r="Q17" s="6"/>
      <c r="R17" s="6"/>
      <c r="S17" s="6"/>
      <c r="T17" s="6"/>
      <c r="U17" s="6"/>
      <c r="V17" s="6"/>
    </row>
    <row r="18" spans="1:23" x14ac:dyDescent="0.25">
      <c r="A18" s="34"/>
      <c r="B18" s="35"/>
      <c r="C18" s="75" t="s">
        <v>12</v>
      </c>
      <c r="D18" s="75"/>
      <c r="E18" s="39"/>
      <c r="F18" s="76" t="s">
        <v>12</v>
      </c>
      <c r="G18" s="77"/>
      <c r="H18" s="40"/>
      <c r="I18" s="29"/>
      <c r="J18" s="37"/>
      <c r="K18" s="37"/>
      <c r="L18" s="38"/>
      <c r="M18" s="34"/>
      <c r="N18" s="32"/>
      <c r="P18" s="6"/>
      <c r="Q18" s="6"/>
      <c r="R18" s="6"/>
      <c r="S18" s="6"/>
      <c r="T18" s="6"/>
      <c r="U18" s="6"/>
      <c r="V18" s="6"/>
    </row>
    <row r="19" spans="1:23" x14ac:dyDescent="0.25">
      <c r="A19" s="34"/>
      <c r="B19" s="35"/>
      <c r="C19" s="76" t="s">
        <v>13</v>
      </c>
      <c r="D19" s="77"/>
      <c r="E19" s="41"/>
      <c r="F19" s="42" t="s">
        <v>14</v>
      </c>
      <c r="G19" s="42"/>
      <c r="H19" s="43"/>
      <c r="I19" s="30"/>
      <c r="J19" s="37"/>
      <c r="K19" s="37"/>
      <c r="L19" s="38"/>
      <c r="M19" s="34"/>
      <c r="N19" s="33"/>
      <c r="P19" s="6"/>
      <c r="Q19" s="6"/>
      <c r="R19" s="6"/>
      <c r="S19" s="6"/>
      <c r="T19" s="6"/>
      <c r="U19" s="6"/>
      <c r="V19" s="6"/>
    </row>
    <row r="20" spans="1:23" x14ac:dyDescent="0.25">
      <c r="A20" s="34"/>
      <c r="B20" s="35"/>
      <c r="C20" s="42" t="s">
        <v>15</v>
      </c>
      <c r="D20" s="42"/>
      <c r="E20" s="44"/>
      <c r="F20" s="87" t="s">
        <v>16</v>
      </c>
      <c r="G20" s="88"/>
      <c r="H20" s="45"/>
      <c r="I20" s="30"/>
      <c r="J20" s="37"/>
      <c r="K20" s="37"/>
      <c r="L20" s="38"/>
      <c r="M20" s="34"/>
      <c r="N20" s="33"/>
      <c r="P20" s="6"/>
      <c r="Q20" s="6"/>
      <c r="R20" s="6"/>
      <c r="S20" s="6"/>
      <c r="T20" s="6"/>
      <c r="U20" s="6"/>
      <c r="V20" s="6"/>
    </row>
    <row r="21" spans="1:23" x14ac:dyDescent="0.25">
      <c r="A21" s="34"/>
      <c r="B21" s="35"/>
      <c r="C21" s="42" t="s">
        <v>17</v>
      </c>
      <c r="D21" s="42"/>
      <c r="E21" s="46"/>
      <c r="F21" s="37"/>
      <c r="G21" s="37"/>
      <c r="H21" s="37"/>
      <c r="I21" s="30"/>
      <c r="J21" s="37"/>
      <c r="K21" s="37"/>
      <c r="L21" s="38"/>
      <c r="M21" s="34"/>
      <c r="N21" s="33"/>
      <c r="P21" s="6"/>
      <c r="Q21" s="6"/>
      <c r="R21" s="6"/>
      <c r="S21" s="6"/>
      <c r="T21" s="6"/>
      <c r="U21" s="6"/>
      <c r="V21" s="6"/>
    </row>
    <row r="22" spans="1:23" x14ac:dyDescent="0.25">
      <c r="A22" s="34"/>
      <c r="B22" s="35"/>
      <c r="C22" s="42" t="s">
        <v>18</v>
      </c>
      <c r="D22" s="42"/>
      <c r="E22" s="46"/>
      <c r="F22" s="30"/>
      <c r="G22" s="30"/>
      <c r="H22" s="30"/>
      <c r="I22" s="30"/>
      <c r="J22" s="37"/>
      <c r="K22" s="37"/>
      <c r="L22" s="38"/>
      <c r="M22" s="34"/>
      <c r="N22" s="33"/>
      <c r="P22" s="6"/>
      <c r="Q22" s="6"/>
      <c r="R22" s="6"/>
      <c r="S22" s="6"/>
      <c r="T22" s="6"/>
      <c r="U22" s="6"/>
      <c r="V22" s="6"/>
    </row>
    <row r="23" spans="1:23" x14ac:dyDescent="0.25">
      <c r="A23" s="34"/>
      <c r="B23" s="35"/>
      <c r="C23" s="42" t="s">
        <v>19</v>
      </c>
      <c r="D23" s="42"/>
      <c r="E23" s="45"/>
      <c r="F23" s="30"/>
      <c r="G23" s="30"/>
      <c r="H23" s="30"/>
      <c r="I23" s="30"/>
      <c r="J23" s="37"/>
      <c r="K23" s="37"/>
      <c r="L23" s="38"/>
      <c r="M23" s="34"/>
      <c r="N23" s="33"/>
      <c r="P23" s="6"/>
      <c r="Q23" s="6"/>
      <c r="R23" s="6"/>
      <c r="S23" s="6"/>
      <c r="T23" s="6"/>
      <c r="U23" s="6"/>
      <c r="V23" s="6"/>
    </row>
    <row r="24" spans="1:23" x14ac:dyDescent="0.25">
      <c r="A24" s="34"/>
      <c r="B24" s="35"/>
      <c r="C24" s="42" t="s">
        <v>16</v>
      </c>
      <c r="D24" s="42"/>
      <c r="E24" s="45"/>
      <c r="F24" s="30"/>
      <c r="G24" s="30"/>
      <c r="H24" s="30"/>
      <c r="I24" s="30"/>
      <c r="J24" s="30"/>
      <c r="K24" s="30"/>
      <c r="L24" s="31"/>
      <c r="M24" s="27"/>
      <c r="N24" s="33"/>
      <c r="O24" s="33"/>
      <c r="P24" s="6"/>
      <c r="Q24" s="6"/>
      <c r="R24" s="6"/>
      <c r="S24" s="6"/>
      <c r="T24" s="6"/>
      <c r="U24" s="6"/>
      <c r="V24" s="6"/>
    </row>
    <row r="25" spans="1:23" ht="10.15" customHeight="1" x14ac:dyDescent="0.25">
      <c r="A25" s="34"/>
      <c r="B25" s="35"/>
      <c r="C25" s="37"/>
      <c r="D25" s="37"/>
      <c r="E25" s="37"/>
      <c r="F25" s="37"/>
      <c r="G25" s="37"/>
      <c r="H25" s="37"/>
      <c r="I25" s="37"/>
      <c r="J25" s="37"/>
      <c r="K25" s="37"/>
      <c r="L25" s="38"/>
      <c r="M25" s="34"/>
      <c r="P25" s="6"/>
      <c r="Q25" s="6"/>
      <c r="R25" s="6"/>
      <c r="S25" s="6"/>
      <c r="T25" s="6"/>
      <c r="U25" s="6"/>
      <c r="V25" s="6"/>
    </row>
    <row r="26" spans="1:23" ht="15.75" x14ac:dyDescent="0.25">
      <c r="A26" s="34"/>
      <c r="B26" s="35"/>
      <c r="C26" s="47" t="s">
        <v>20</v>
      </c>
      <c r="D26" s="37"/>
      <c r="E26" s="37"/>
      <c r="F26" s="37"/>
      <c r="G26" s="37"/>
      <c r="H26" s="37"/>
      <c r="I26" s="37"/>
      <c r="J26" s="37"/>
      <c r="K26" s="37"/>
      <c r="L26" s="38"/>
      <c r="M26" s="34"/>
      <c r="P26" s="6"/>
      <c r="Q26" s="6"/>
      <c r="R26" s="6"/>
      <c r="S26" s="6"/>
      <c r="T26" s="6"/>
      <c r="U26" s="6"/>
      <c r="V26" s="6"/>
    </row>
    <row r="27" spans="1:23" x14ac:dyDescent="0.25">
      <c r="A27" s="34"/>
      <c r="B27" s="35"/>
      <c r="C27" s="76" t="s">
        <v>21</v>
      </c>
      <c r="D27" s="89"/>
      <c r="E27" s="89"/>
      <c r="F27" s="77"/>
      <c r="G27" s="48">
        <f>SUM(H20)</f>
        <v>0</v>
      </c>
      <c r="H27" s="37"/>
      <c r="I27" s="37"/>
      <c r="J27" s="37"/>
      <c r="K27" s="37"/>
      <c r="L27" s="38"/>
      <c r="M27" s="34"/>
      <c r="P27" s="6"/>
      <c r="Q27" s="6"/>
      <c r="R27" s="6"/>
      <c r="S27" s="6"/>
      <c r="T27" s="6"/>
      <c r="U27" s="6"/>
      <c r="V27" s="6"/>
    </row>
    <row r="28" spans="1:23" x14ac:dyDescent="0.25">
      <c r="A28" s="34"/>
      <c r="B28" s="35"/>
      <c r="C28" s="76" t="s">
        <v>22</v>
      </c>
      <c r="D28" s="89"/>
      <c r="E28" s="89"/>
      <c r="F28" s="77"/>
      <c r="G28" s="48">
        <f>SUM(E24)</f>
        <v>0</v>
      </c>
      <c r="H28" s="37"/>
      <c r="I28" s="37"/>
      <c r="J28" s="37"/>
      <c r="K28" s="37"/>
      <c r="L28" s="38"/>
      <c r="M28" s="34"/>
      <c r="O28" s="90"/>
      <c r="P28" s="90"/>
      <c r="Q28" s="90"/>
      <c r="R28" s="90"/>
      <c r="S28" s="90"/>
      <c r="T28" s="90"/>
      <c r="U28" s="90"/>
      <c r="V28" s="90"/>
      <c r="W28" s="90"/>
    </row>
    <row r="29" spans="1:23" x14ac:dyDescent="0.25">
      <c r="A29" s="34"/>
      <c r="B29" s="35"/>
      <c r="C29" s="76" t="s">
        <v>23</v>
      </c>
      <c r="D29" s="89"/>
      <c r="E29" s="89"/>
      <c r="F29" s="77"/>
      <c r="G29" s="48">
        <f>SUM(G27-G28)</f>
        <v>0</v>
      </c>
      <c r="H29" s="37"/>
      <c r="I29" s="37"/>
      <c r="J29" s="37"/>
      <c r="K29" s="37"/>
      <c r="L29" s="38"/>
      <c r="M29" s="34"/>
      <c r="O29" s="90"/>
      <c r="P29" s="90"/>
      <c r="Q29" s="90"/>
      <c r="R29" s="90"/>
      <c r="S29" s="90"/>
      <c r="T29" s="90"/>
      <c r="U29" s="90"/>
      <c r="V29" s="90"/>
      <c r="W29" s="90"/>
    </row>
    <row r="30" spans="1:23" x14ac:dyDescent="0.25">
      <c r="A30" s="34"/>
      <c r="B30" s="35"/>
      <c r="C30" s="76" t="s">
        <v>24</v>
      </c>
      <c r="D30" s="89"/>
      <c r="E30" s="89"/>
      <c r="F30" s="77"/>
      <c r="G30" s="49" t="e">
        <f>SUM(G29/G27)</f>
        <v>#DIV/0!</v>
      </c>
      <c r="H30" s="37"/>
      <c r="I30" s="37"/>
      <c r="J30" s="37"/>
      <c r="K30" s="37"/>
      <c r="L30" s="38"/>
      <c r="M30" s="34"/>
      <c r="O30" s="90"/>
      <c r="P30" s="90"/>
      <c r="Q30" s="90"/>
      <c r="R30" s="90"/>
      <c r="S30" s="90"/>
      <c r="T30" s="90"/>
      <c r="U30" s="90"/>
      <c r="V30" s="90"/>
      <c r="W30" s="90"/>
    </row>
    <row r="31" spans="1:23" x14ac:dyDescent="0.25">
      <c r="A31" s="34"/>
      <c r="B31" s="35"/>
      <c r="C31" s="76" t="s">
        <v>25</v>
      </c>
      <c r="D31" s="89"/>
      <c r="E31" s="89"/>
      <c r="F31" s="77"/>
      <c r="G31" s="50" t="e">
        <f>SUM(E24/E18)</f>
        <v>#DIV/0!</v>
      </c>
      <c r="H31" s="37"/>
      <c r="I31" s="37"/>
      <c r="J31" s="37"/>
      <c r="K31" s="37"/>
      <c r="L31" s="38"/>
      <c r="M31" s="34"/>
      <c r="O31" s="90"/>
      <c r="P31" s="90"/>
      <c r="Q31" s="90"/>
      <c r="R31" s="90"/>
      <c r="S31" s="90"/>
      <c r="T31" s="90"/>
      <c r="U31" s="90"/>
      <c r="V31" s="90"/>
      <c r="W31" s="90"/>
    </row>
    <row r="32" spans="1:23" ht="13.15" customHeight="1" x14ac:dyDescent="0.25">
      <c r="A32" s="34"/>
      <c r="B32" s="35"/>
      <c r="C32" s="37"/>
      <c r="D32" s="37"/>
      <c r="E32" s="37"/>
      <c r="F32" s="37"/>
      <c r="G32" s="37"/>
      <c r="H32" s="37"/>
      <c r="I32" s="37"/>
      <c r="J32" s="37"/>
      <c r="K32" s="37"/>
      <c r="L32" s="38"/>
      <c r="M32" s="34"/>
      <c r="P32" s="6"/>
      <c r="Q32" s="6"/>
      <c r="R32" s="6"/>
      <c r="S32" s="6"/>
      <c r="T32" s="6"/>
      <c r="U32" s="6"/>
      <c r="V32" s="6"/>
    </row>
    <row r="33" spans="1:22" ht="15.75" x14ac:dyDescent="0.25">
      <c r="A33" s="34"/>
      <c r="B33" s="35"/>
      <c r="C33" s="47" t="s">
        <v>26</v>
      </c>
      <c r="D33" s="37"/>
      <c r="E33" s="37"/>
      <c r="F33" s="37"/>
      <c r="G33" s="37"/>
      <c r="H33" s="37"/>
      <c r="I33" s="37"/>
      <c r="J33" s="37"/>
      <c r="K33" s="37"/>
      <c r="L33" s="38"/>
      <c r="M33" s="34"/>
      <c r="P33" s="6"/>
      <c r="Q33" s="6"/>
      <c r="R33" s="6"/>
      <c r="S33" s="6"/>
      <c r="T33" s="6"/>
      <c r="U33" s="6"/>
      <c r="V33" s="6"/>
    </row>
    <row r="34" spans="1:22" x14ac:dyDescent="0.25">
      <c r="A34" s="34"/>
      <c r="B34" s="35"/>
      <c r="C34" s="91" t="s">
        <v>27</v>
      </c>
      <c r="D34" s="91"/>
      <c r="E34" s="92">
        <v>2298075</v>
      </c>
      <c r="F34" s="92"/>
      <c r="G34" s="92"/>
      <c r="H34" s="92"/>
      <c r="I34" s="37"/>
      <c r="J34" s="37"/>
      <c r="K34" s="37"/>
      <c r="L34" s="38"/>
      <c r="M34" s="34"/>
      <c r="P34" s="6"/>
      <c r="Q34" s="6"/>
      <c r="R34" s="6"/>
      <c r="S34" s="6"/>
      <c r="T34" s="6"/>
      <c r="U34" s="6"/>
      <c r="V34" s="6"/>
    </row>
    <row r="35" spans="1:22" ht="48" customHeight="1" x14ac:dyDescent="0.25">
      <c r="A35" s="34"/>
      <c r="B35" s="35"/>
      <c r="C35" s="51" t="s">
        <v>28</v>
      </c>
      <c r="D35" s="51" t="s">
        <v>29</v>
      </c>
      <c r="E35" s="51" t="s">
        <v>30</v>
      </c>
      <c r="F35" s="51" t="s">
        <v>31</v>
      </c>
      <c r="G35" s="51" t="s">
        <v>32</v>
      </c>
      <c r="H35" s="51" t="s">
        <v>33</v>
      </c>
      <c r="I35" s="37"/>
      <c r="J35" s="93" t="s">
        <v>34</v>
      </c>
      <c r="K35" s="93"/>
      <c r="L35" s="38"/>
      <c r="M35" s="34"/>
      <c r="P35" s="33"/>
      <c r="Q35" s="33"/>
      <c r="R35" s="33"/>
      <c r="S35" s="33"/>
      <c r="T35" s="33"/>
      <c r="U35" s="33"/>
      <c r="V35" s="33"/>
    </row>
    <row r="36" spans="1:22" x14ac:dyDescent="0.25">
      <c r="A36" s="34"/>
      <c r="B36" s="35"/>
      <c r="C36" s="52">
        <v>110</v>
      </c>
      <c r="D36" s="73">
        <v>0.58499999999999996</v>
      </c>
      <c r="E36" s="53">
        <f>SUM(($K$36*$K$37)+$K$36+(C36/$K$38)*$K$39)/C36</f>
        <v>0.58219696969696966</v>
      </c>
      <c r="F36" s="48">
        <f>SUM(E$34*D36)</f>
        <v>1344373.875</v>
      </c>
      <c r="G36" s="48">
        <f>SUM(F36)-(E$34*E36)</f>
        <v>6441.5738636364695</v>
      </c>
      <c r="H36" s="49">
        <f>SUM(G36/F36)</f>
        <v>4.7915047915048706E-3</v>
      </c>
      <c r="I36" s="37"/>
      <c r="J36" s="54" t="s">
        <v>35</v>
      </c>
      <c r="K36" s="70">
        <v>40</v>
      </c>
      <c r="L36" s="38"/>
      <c r="M36" s="34"/>
      <c r="Q36" s="55"/>
      <c r="R36" s="55"/>
      <c r="S36" s="55"/>
      <c r="T36" s="55"/>
    </row>
    <row r="37" spans="1:22" x14ac:dyDescent="0.25">
      <c r="A37" s="34"/>
      <c r="B37" s="35"/>
      <c r="C37" s="52">
        <v>120</v>
      </c>
      <c r="D37" s="73">
        <v>0.58499999999999996</v>
      </c>
      <c r="E37" s="53">
        <f>SUM(($K$36*$K$37)+$K$36+(C37/$K$38)*$K$39)/C37</f>
        <v>0.54583333333333328</v>
      </c>
      <c r="F37" s="48">
        <f t="shared" ref="F37:F43" si="0">SUM(E$34*D37)</f>
        <v>1344373.875</v>
      </c>
      <c r="G37" s="48">
        <f t="shared" ref="G37:G43" si="1">SUM(F37)-(E$34*E37)</f>
        <v>90007.937500000233</v>
      </c>
      <c r="H37" s="49">
        <f t="shared" ref="H37:H43" si="2">SUM(G37/F37)</f>
        <v>6.6951566951567121E-2</v>
      </c>
      <c r="I37" s="37"/>
      <c r="J37" s="54" t="s">
        <v>36</v>
      </c>
      <c r="K37" s="71">
        <v>0.2</v>
      </c>
      <c r="L37" s="38"/>
      <c r="M37" s="34"/>
      <c r="Q37" s="55"/>
      <c r="R37" s="55"/>
      <c r="S37" s="55"/>
      <c r="T37" s="55"/>
    </row>
    <row r="38" spans="1:22" x14ac:dyDescent="0.25">
      <c r="A38" s="34"/>
      <c r="B38" s="35"/>
      <c r="C38" s="52">
        <v>130</v>
      </c>
      <c r="D38" s="73">
        <v>0.58499999999999996</v>
      </c>
      <c r="E38" s="53">
        <f t="shared" ref="E38:E43" si="3">SUM(($K$36*$K$37)+$K$36+(C38/$K$38)*$K$39)/C38</f>
        <v>0.51506410256410262</v>
      </c>
      <c r="F38" s="48">
        <f t="shared" si="0"/>
        <v>1344373.875</v>
      </c>
      <c r="G38" s="48">
        <f t="shared" si="1"/>
        <v>160717.93749999977</v>
      </c>
      <c r="H38" s="49">
        <f t="shared" si="2"/>
        <v>0.11954854262546553</v>
      </c>
      <c r="I38" s="37"/>
      <c r="J38" s="54" t="s">
        <v>37</v>
      </c>
      <c r="K38" s="72">
        <v>24</v>
      </c>
      <c r="L38" s="38"/>
      <c r="M38" s="34"/>
      <c r="Q38" s="55"/>
      <c r="R38" s="55"/>
      <c r="S38" s="55"/>
      <c r="T38" s="55"/>
    </row>
    <row r="39" spans="1:22" x14ac:dyDescent="0.25">
      <c r="A39" s="34"/>
      <c r="B39" s="35"/>
      <c r="C39" s="52">
        <v>140</v>
      </c>
      <c r="D39" s="73">
        <v>0.58499999999999996</v>
      </c>
      <c r="E39" s="53">
        <f t="shared" si="3"/>
        <v>0.48869047619047612</v>
      </c>
      <c r="F39" s="48">
        <f t="shared" si="0"/>
        <v>1344373.875</v>
      </c>
      <c r="G39" s="48">
        <f t="shared" si="1"/>
        <v>221326.50892857159</v>
      </c>
      <c r="H39" s="49">
        <f t="shared" si="2"/>
        <v>0.16463166463166476</v>
      </c>
      <c r="I39" s="37"/>
      <c r="J39" s="54" t="s">
        <v>38</v>
      </c>
      <c r="K39" s="70">
        <v>3.5</v>
      </c>
      <c r="L39" s="38"/>
      <c r="M39" s="34"/>
      <c r="Q39" s="55"/>
      <c r="R39" s="55"/>
      <c r="S39" s="55"/>
      <c r="T39" s="55"/>
    </row>
    <row r="40" spans="1:22" x14ac:dyDescent="0.25">
      <c r="A40" s="34"/>
      <c r="B40" s="35"/>
      <c r="C40" s="52">
        <v>160</v>
      </c>
      <c r="D40" s="73">
        <v>0.58499999999999996</v>
      </c>
      <c r="E40" s="53">
        <f t="shared" si="3"/>
        <v>0.44583333333333341</v>
      </c>
      <c r="F40" s="48">
        <f t="shared" si="0"/>
        <v>1344373.875</v>
      </c>
      <c r="G40" s="48">
        <f t="shared" si="1"/>
        <v>319815.43749999977</v>
      </c>
      <c r="H40" s="49">
        <f t="shared" si="2"/>
        <v>0.23789173789173773</v>
      </c>
      <c r="I40" s="37"/>
      <c r="J40" s="37"/>
      <c r="K40" s="37"/>
      <c r="L40" s="38"/>
      <c r="M40" s="34"/>
      <c r="Q40" s="55"/>
      <c r="R40" s="55"/>
      <c r="S40" s="55"/>
      <c r="T40" s="55"/>
    </row>
    <row r="41" spans="1:22" x14ac:dyDescent="0.25">
      <c r="A41" s="34"/>
      <c r="B41" s="35"/>
      <c r="C41" s="52">
        <v>180</v>
      </c>
      <c r="D41" s="73">
        <v>0.58499999999999996</v>
      </c>
      <c r="E41" s="53">
        <f t="shared" si="3"/>
        <v>0.41249999999999998</v>
      </c>
      <c r="F41" s="48">
        <f t="shared" si="0"/>
        <v>1344373.875</v>
      </c>
      <c r="G41" s="48">
        <f t="shared" si="1"/>
        <v>396417.9375</v>
      </c>
      <c r="H41" s="49">
        <f t="shared" si="2"/>
        <v>0.29487179487179488</v>
      </c>
      <c r="I41" s="37"/>
      <c r="J41" s="37"/>
      <c r="K41" s="37"/>
      <c r="L41" s="38"/>
      <c r="M41" s="34"/>
      <c r="Q41" s="55"/>
      <c r="R41" s="55"/>
      <c r="S41" s="55"/>
      <c r="T41" s="55"/>
    </row>
    <row r="42" spans="1:22" x14ac:dyDescent="0.25">
      <c r="A42" s="34"/>
      <c r="B42" s="35"/>
      <c r="C42" s="52">
        <v>200</v>
      </c>
      <c r="D42" s="73">
        <v>0.58499999999999996</v>
      </c>
      <c r="E42" s="53">
        <f t="shared" si="3"/>
        <v>0.38583333333333336</v>
      </c>
      <c r="F42" s="48">
        <f t="shared" si="0"/>
        <v>1344373.875</v>
      </c>
      <c r="G42" s="48">
        <f t="shared" si="1"/>
        <v>457699.93749999988</v>
      </c>
      <c r="H42" s="49">
        <f t="shared" si="2"/>
        <v>0.34045584045584038</v>
      </c>
      <c r="I42" s="37"/>
      <c r="J42" s="37"/>
      <c r="K42" s="37"/>
      <c r="L42" s="38"/>
      <c r="M42" s="34"/>
      <c r="Q42" s="55"/>
      <c r="R42" s="55"/>
      <c r="S42" s="55"/>
      <c r="T42" s="55"/>
    </row>
    <row r="43" spans="1:22" x14ac:dyDescent="0.25">
      <c r="A43" s="34"/>
      <c r="B43" s="35"/>
      <c r="C43" s="52">
        <v>250</v>
      </c>
      <c r="D43" s="73">
        <v>0.58499999999999996</v>
      </c>
      <c r="E43" s="53">
        <f t="shared" si="3"/>
        <v>0.33783333333333332</v>
      </c>
      <c r="F43" s="48">
        <f t="shared" si="0"/>
        <v>1344373.875</v>
      </c>
      <c r="G43" s="48">
        <f t="shared" si="1"/>
        <v>568007.53749999998</v>
      </c>
      <c r="H43" s="49">
        <f t="shared" si="2"/>
        <v>0.42250712250712247</v>
      </c>
      <c r="I43" s="37"/>
      <c r="J43" s="37"/>
      <c r="K43" s="37"/>
      <c r="L43" s="38"/>
      <c r="M43" s="34"/>
      <c r="Q43" s="55"/>
      <c r="R43" s="55"/>
      <c r="S43" s="55"/>
      <c r="T43" s="55"/>
    </row>
    <row r="44" spans="1:22" x14ac:dyDescent="0.25">
      <c r="A44" s="34"/>
      <c r="B44" s="35"/>
      <c r="C44" s="37"/>
      <c r="D44" s="37"/>
      <c r="E44" s="37"/>
      <c r="F44" s="37"/>
      <c r="G44" s="37"/>
      <c r="H44" s="37"/>
      <c r="I44" s="37"/>
      <c r="J44" s="37"/>
      <c r="K44" s="37"/>
      <c r="L44" s="38"/>
      <c r="M44" s="34"/>
      <c r="P44" s="33"/>
      <c r="Q44" s="55"/>
      <c r="R44" s="55"/>
      <c r="S44" s="55"/>
      <c r="T44" s="55"/>
    </row>
    <row r="45" spans="1:22" ht="31.5" customHeight="1" x14ac:dyDescent="0.25">
      <c r="A45" s="34"/>
      <c r="B45" s="35"/>
      <c r="C45" s="93" t="s">
        <v>39</v>
      </c>
      <c r="D45" s="93"/>
      <c r="E45" s="56"/>
      <c r="F45" s="37"/>
      <c r="G45" s="37"/>
      <c r="H45" s="37"/>
      <c r="I45" s="37"/>
      <c r="J45" s="37"/>
      <c r="K45" s="37"/>
      <c r="L45" s="38"/>
      <c r="M45" s="34"/>
    </row>
    <row r="46" spans="1:22" ht="15.75" x14ac:dyDescent="0.25">
      <c r="A46" s="34"/>
      <c r="B46" s="35"/>
      <c r="C46" s="57" t="s">
        <v>40</v>
      </c>
      <c r="D46" s="74">
        <f>SUM(G$41+G42+G43)*10%</f>
        <v>142212.54124999998</v>
      </c>
      <c r="E46" s="37"/>
      <c r="F46" s="37"/>
      <c r="G46" s="37"/>
      <c r="H46" s="37"/>
      <c r="I46" s="37"/>
      <c r="J46" s="37"/>
      <c r="K46" s="37"/>
      <c r="L46" s="38"/>
      <c r="M46" s="34"/>
    </row>
    <row r="47" spans="1:22" ht="15.75" x14ac:dyDescent="0.25">
      <c r="A47" s="34"/>
      <c r="B47" s="35"/>
      <c r="C47" s="57" t="s">
        <v>41</v>
      </c>
      <c r="D47" s="74">
        <f>SUM(G$41+G42+G43)*20%</f>
        <v>284425.08249999996</v>
      </c>
      <c r="E47" s="37"/>
      <c r="F47" s="37"/>
      <c r="G47" s="37"/>
      <c r="H47" s="37"/>
      <c r="I47" s="37"/>
      <c r="J47" s="37"/>
      <c r="K47" s="37"/>
      <c r="L47" s="38"/>
      <c r="M47" s="34"/>
    </row>
    <row r="48" spans="1:22" ht="15.75" x14ac:dyDescent="0.25">
      <c r="A48" s="34"/>
      <c r="B48" s="35"/>
      <c r="C48" s="57" t="s">
        <v>42</v>
      </c>
      <c r="D48" s="74">
        <f>SUM(G$41+G42+G43)*30%</f>
        <v>426637.62374999997</v>
      </c>
      <c r="E48" s="37"/>
      <c r="F48" s="37"/>
      <c r="G48" s="37"/>
      <c r="H48" s="37"/>
      <c r="I48" s="37"/>
      <c r="J48" s="37"/>
      <c r="K48" s="37"/>
      <c r="L48" s="38"/>
      <c r="M48" s="34"/>
    </row>
    <row r="49" spans="1:13" ht="15.75" x14ac:dyDescent="0.25">
      <c r="A49" s="34"/>
      <c r="B49" s="35"/>
      <c r="C49" s="57" t="s">
        <v>43</v>
      </c>
      <c r="D49" s="74">
        <f>SUM(G$41+G42+G43)*40%</f>
        <v>568850.16499999992</v>
      </c>
      <c r="E49" s="37"/>
      <c r="F49" s="37"/>
      <c r="G49" s="37"/>
      <c r="H49" s="37"/>
      <c r="I49" s="37"/>
      <c r="J49" s="37"/>
      <c r="K49" s="37"/>
      <c r="L49" s="38"/>
      <c r="M49" s="34"/>
    </row>
    <row r="50" spans="1:13" x14ac:dyDescent="0.25">
      <c r="A50" s="34"/>
      <c r="B50" s="35"/>
      <c r="C50" s="37"/>
      <c r="D50" s="37"/>
      <c r="E50" s="37"/>
      <c r="F50" s="37"/>
      <c r="G50" s="37"/>
      <c r="H50" s="37"/>
      <c r="I50" s="37"/>
      <c r="J50" s="37"/>
      <c r="K50" s="37"/>
      <c r="L50" s="38"/>
      <c r="M50" s="34"/>
    </row>
    <row r="51" spans="1:13" s="6" customFormat="1" ht="15" customHeight="1" x14ac:dyDescent="0.25">
      <c r="A51" s="7"/>
      <c r="B51" s="21"/>
      <c r="C51" s="94" t="s">
        <v>44</v>
      </c>
      <c r="D51" s="95" t="s">
        <v>45</v>
      </c>
      <c r="E51" s="96"/>
      <c r="F51" s="96"/>
      <c r="G51" s="96"/>
      <c r="H51" s="96"/>
      <c r="I51" s="96"/>
      <c r="J51" s="96"/>
      <c r="K51" s="97"/>
      <c r="L51" s="22"/>
      <c r="M51" s="11"/>
    </row>
    <row r="52" spans="1:13" s="6" customFormat="1" x14ac:dyDescent="0.25">
      <c r="A52" s="7"/>
      <c r="B52" s="21"/>
      <c r="C52" s="94"/>
      <c r="D52" s="98"/>
      <c r="E52" s="83"/>
      <c r="F52" s="83"/>
      <c r="G52" s="83"/>
      <c r="H52" s="83"/>
      <c r="I52" s="83"/>
      <c r="J52" s="83"/>
      <c r="K52" s="99"/>
      <c r="L52" s="22"/>
      <c r="M52" s="11"/>
    </row>
    <row r="53" spans="1:13" s="6" customFormat="1" x14ac:dyDescent="0.25">
      <c r="A53" s="7"/>
      <c r="B53" s="21"/>
      <c r="C53" s="8"/>
      <c r="D53" s="98"/>
      <c r="E53" s="83"/>
      <c r="F53" s="83"/>
      <c r="G53" s="83"/>
      <c r="H53" s="83"/>
      <c r="I53" s="83"/>
      <c r="J53" s="83"/>
      <c r="K53" s="99"/>
      <c r="L53" s="22"/>
      <c r="M53" s="11"/>
    </row>
    <row r="54" spans="1:13" s="6" customFormat="1" x14ac:dyDescent="0.25">
      <c r="A54" s="7"/>
      <c r="B54" s="21"/>
      <c r="C54" s="8"/>
      <c r="D54" s="100"/>
      <c r="E54" s="101"/>
      <c r="F54" s="101"/>
      <c r="G54" s="101"/>
      <c r="H54" s="101"/>
      <c r="I54" s="101"/>
      <c r="J54" s="101"/>
      <c r="K54" s="102"/>
      <c r="L54" s="22"/>
      <c r="M54" s="11"/>
    </row>
    <row r="55" spans="1:13" x14ac:dyDescent="0.25">
      <c r="A55" s="34"/>
      <c r="B55" s="35"/>
      <c r="C55" s="37"/>
      <c r="D55" s="37"/>
      <c r="E55" s="37"/>
      <c r="F55" s="37"/>
      <c r="G55" s="37"/>
      <c r="H55" s="37"/>
      <c r="I55" s="37"/>
      <c r="J55" s="37"/>
      <c r="K55" s="37"/>
      <c r="L55" s="38"/>
      <c r="M55" s="34"/>
    </row>
    <row r="56" spans="1:13" ht="15.75" x14ac:dyDescent="0.25">
      <c r="A56" s="34"/>
      <c r="B56" s="35"/>
      <c r="C56" s="47" t="s">
        <v>46</v>
      </c>
      <c r="D56" s="37"/>
      <c r="E56" s="37"/>
      <c r="F56" s="58" t="s">
        <v>47</v>
      </c>
      <c r="G56" s="34"/>
      <c r="H56" s="59">
        <f>SUM(G29)</f>
        <v>0</v>
      </c>
      <c r="I56" s="37"/>
      <c r="J56" s="37"/>
      <c r="K56" s="37"/>
      <c r="L56" s="38"/>
      <c r="M56" s="34"/>
    </row>
    <row r="57" spans="1:13" ht="9" customHeight="1" x14ac:dyDescent="0.25">
      <c r="A57" s="34"/>
      <c r="B57" s="35"/>
      <c r="C57" s="37"/>
      <c r="D57" s="37"/>
      <c r="E57" s="37"/>
      <c r="F57" s="60"/>
      <c r="G57" s="60"/>
      <c r="H57" s="60"/>
      <c r="I57" s="37"/>
      <c r="J57" s="37"/>
      <c r="K57" s="37"/>
      <c r="L57" s="38"/>
      <c r="M57" s="34"/>
    </row>
    <row r="58" spans="1:13" ht="15.75" x14ac:dyDescent="0.25">
      <c r="A58" s="34"/>
      <c r="B58" s="35"/>
      <c r="C58" s="37"/>
      <c r="D58" s="37"/>
      <c r="E58" s="37"/>
      <c r="F58" s="61" t="s">
        <v>48</v>
      </c>
      <c r="G58" s="61"/>
      <c r="H58" s="61" t="s">
        <v>49</v>
      </c>
      <c r="I58" s="37"/>
      <c r="J58" s="37"/>
      <c r="K58" s="37"/>
      <c r="L58" s="38"/>
      <c r="M58" s="34"/>
    </row>
    <row r="59" spans="1:13" x14ac:dyDescent="0.25">
      <c r="A59" s="34"/>
      <c r="B59" s="35"/>
      <c r="C59" s="37"/>
      <c r="D59" s="37"/>
      <c r="E59" s="37"/>
      <c r="F59" s="62">
        <v>0.1</v>
      </c>
      <c r="G59" s="63"/>
      <c r="H59" s="62">
        <v>0.4</v>
      </c>
      <c r="I59" s="37"/>
      <c r="J59" s="37"/>
      <c r="K59" s="37"/>
      <c r="L59" s="38"/>
      <c r="M59" s="34"/>
    </row>
    <row r="60" spans="1:13" ht="15.75" x14ac:dyDescent="0.25">
      <c r="A60" s="34"/>
      <c r="B60" s="35"/>
      <c r="C60" s="37"/>
      <c r="D60" s="47" t="s">
        <v>50</v>
      </c>
      <c r="E60" s="37"/>
      <c r="F60" s="64">
        <f>SUM(D46)</f>
        <v>142212.54124999998</v>
      </c>
      <c r="G60" s="61"/>
      <c r="H60" s="65">
        <f>SUM(D49)</f>
        <v>568850.16499999992</v>
      </c>
      <c r="I60" s="37"/>
      <c r="J60" s="37"/>
      <c r="K60" s="37"/>
      <c r="L60" s="38"/>
      <c r="M60" s="34"/>
    </row>
    <row r="61" spans="1:13" ht="15.75" x14ac:dyDescent="0.25">
      <c r="A61" s="34"/>
      <c r="B61" s="35"/>
      <c r="C61" s="37"/>
      <c r="D61" s="47" t="s">
        <v>51</v>
      </c>
      <c r="E61" s="37"/>
      <c r="F61" s="64">
        <f>SUM(G27)</f>
        <v>0</v>
      </c>
      <c r="G61" s="61"/>
      <c r="H61" s="64">
        <f>SUM(G27*85%)</f>
        <v>0</v>
      </c>
      <c r="I61" s="37"/>
      <c r="J61" s="37"/>
      <c r="K61" s="37"/>
      <c r="L61" s="38"/>
      <c r="M61" s="34"/>
    </row>
    <row r="62" spans="1:13" ht="15.75" thickBot="1" x14ac:dyDescent="0.3">
      <c r="A62" s="34"/>
      <c r="B62" s="66"/>
      <c r="C62" s="67"/>
      <c r="D62" s="67"/>
      <c r="E62" s="67"/>
      <c r="F62" s="67"/>
      <c r="G62" s="67"/>
      <c r="H62" s="68"/>
      <c r="I62" s="67"/>
      <c r="J62" s="67"/>
      <c r="K62" s="67"/>
      <c r="L62" s="69"/>
      <c r="M62" s="34"/>
    </row>
    <row r="63" spans="1:13" ht="15.75" thickTop="1" x14ac:dyDescent="0.25">
      <c r="A63" s="34"/>
      <c r="B63" s="34"/>
      <c r="C63" s="34"/>
      <c r="D63" s="34"/>
      <c r="E63" s="34"/>
      <c r="F63" s="34"/>
      <c r="G63" s="34"/>
      <c r="H63" s="34"/>
      <c r="I63" s="34"/>
      <c r="J63" s="34"/>
      <c r="K63" s="34"/>
      <c r="L63" s="34"/>
      <c r="M63" s="34"/>
    </row>
  </sheetData>
  <mergeCells count="21">
    <mergeCell ref="C34:D34"/>
    <mergeCell ref="E34:H34"/>
    <mergeCell ref="J35:K35"/>
    <mergeCell ref="C45:D45"/>
    <mergeCell ref="C51:C52"/>
    <mergeCell ref="D51:K54"/>
    <mergeCell ref="C19:D19"/>
    <mergeCell ref="F20:G20"/>
    <mergeCell ref="C27:F27"/>
    <mergeCell ref="C28:F28"/>
    <mergeCell ref="O28:W31"/>
    <mergeCell ref="C29:F29"/>
    <mergeCell ref="C30:F30"/>
    <mergeCell ref="C31:F31"/>
    <mergeCell ref="C18:D18"/>
    <mergeCell ref="F18:G18"/>
    <mergeCell ref="D5:K5"/>
    <mergeCell ref="D7:K7"/>
    <mergeCell ref="D9:K12"/>
    <mergeCell ref="C17:E17"/>
    <mergeCell ref="F17:H17"/>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Enterprise Holdings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E05897</dc:creator>
  <cp:lastModifiedBy>e659q4</cp:lastModifiedBy>
  <dcterms:created xsi:type="dcterms:W3CDTF">2018-05-17T18:59:13Z</dcterms:created>
  <dcterms:modified xsi:type="dcterms:W3CDTF">2019-08-19T18:55:15Z</dcterms:modified>
</cp:coreProperties>
</file>